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B901ECEF-591A-41E4-8FD6-6F959A9543CC}" xr6:coauthVersionLast="47" xr6:coauthVersionMax="47" xr10:uidLastSave="{00000000-0000-0000-0000-000000000000}"/>
  <bookViews>
    <workbookView xWindow="-120" yWindow="-120" windowWidth="20730" windowHeight="11160" tabRatio="863" firstSheet="1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<sst xmlns="http://schemas.openxmlformats.org/spreadsheetml/2006/main" count="951" uniqueCount="675">
  <si>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</si>
  <si>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</si>
  <si>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</si>
  <si>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</si>
  <si>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</si>
  <si>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</si>
  <si>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</si>
  <si>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</si>
  <si>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</si>
  <si>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</si>
  <si>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</si>
  <si>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</si>
  <si>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</si>
  <si>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</si>
  <si>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</si>
  <si>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</si>
  <si>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</si>
  <si>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</si>
  <si>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</si>
  <si>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</si>
  <si>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</si>
  <si>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</si>
  <si>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</si>
  <si>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</si>
  <si>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</si>
  <si>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</si>
  <si>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</si>
  <si>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</si>
  <si>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</si>
  <si>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</si>
  <si>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</si>
  <si>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</si>
  <si>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</si>
  <si>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</si>
  <si>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</si>
  <si>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</si>
  <si>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</si>
  <si>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</si>
  <si>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</si>
  <si>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</si>
  <si>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</si>
  <si>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</si>
  <si>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</si>
  <si>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</si>
  <si>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</si>
  <si>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</si>
  <si>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</si>
  <si>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</si>
  <si>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</si>
  <si>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</si>
  <si>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</si>
  <si>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</si>
  <si>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</si>
  <si>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</si>
  <si>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</si>
  <si>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</si>
  <si>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</si>
  <si>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</si>
  <si>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</si>
  <si>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</si>
  <si>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</si>
  <si>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</si>
  <si>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</si>
  <si>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</si>
  <si>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</si>
  <si>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</si>
  <si>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</si>
  <si>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</si>
  <si>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</si>
  <si>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</si>
  <si>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</si>
  <si>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</si>
  <si>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</si>
  <si>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</si>
  <si>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</si>
  <si>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</si>
  <si>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</si>
  <si>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</si>
  <si>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</si>
  <si>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</si>
  <si>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</si>
  <si>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</si>
  <si>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</si>
  <si>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</si>
  <si>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</si>
  <si>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</si>
  <si>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</si>
  <si>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</si>
  <si>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</si>
  <si>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</si>
  <si>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</si>
  <si>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</si>
  <si>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</si>
  <si>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</si>
  <si>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</si>
  <si>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</si>
  <si>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</si>
  <si>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</si>
  <si>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</si>
  <si>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</si>
  <si>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</si>
  <si>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</si>
  <si>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</si>
  <si>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</si>
  <si>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</si>
  <si>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</si>
  <si>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</si>
  <si>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</si>
  <si>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</si>
  <si>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</si>
  <si>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</si>
  <si>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</si>
  <si>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</si>
  <si>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</si>
  <si>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</si>
  <si>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</si>
  <si>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</si>
  <si>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</si>
  <si>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</si>
  <si>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</si>
  <si>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</si>
  <si>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</si>
  <si>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</si>
  <si>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</si>
  <si>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</si>
  <si>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</si>
  <si>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</si>
  <si>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</si>
  <si>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</si>
  <si>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</si>
  <si>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</si>
  <si>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</si>
  <si>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</si>
  <si>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</si>
  <si>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</si>
  <si>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</si>
  <si>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</si>
  <si>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</si>
  <si>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</si>
  <si>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</si>
  <si>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</si>
  <si>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</si>
  <si>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</si>
  <si>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</si>
  <si>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</si>
  <si>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</si>
  <si>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</si>
  <si>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</si>
  <si>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</si>
  <si>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</si>
  <si>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</si>
  <si>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</si>
  <si>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</si>
  <si>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</si>
  <si>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</si>
  <si>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</si>
  <si>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</si>
  <si>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</si>
  <si>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</si>
  <si>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</si>
  <si>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</si>
  <si>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</si>
  <si>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</si>
  <si>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</si>
  <si>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</si>
  <si>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</si>
  <si>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</si>
  <si>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</si>
  <si>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</si>
  <si>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</si>
  <si>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</si>
  <si>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</si>
  <si>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</si>
  <si>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</si>
  <si>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</si>
  <si>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</si>
  <si>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</si>
  <si>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</si>
  <si>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</si>
  <si>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</si>
  <si>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</si>
  <si>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</si>
  <si>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</si>
  <si>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</si>
  <si>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</si>
  <si>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</si>
  <si>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</si>
  <si>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</si>
  <si>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</si>
  <si>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</si>
  <si>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</si>
  <si>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</si>
  <si>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</si>
  <si>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</si>
  <si>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</si>
  <si>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</si>
  <si>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</si>
  <si>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</si>
  <si>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</si>
  <si>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</si>
  <si>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</si>
  <si>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</si>
  <si>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</si>
  <si>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</si>
  <si>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</si>
  <si>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</si>
  <si>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</si>
  <si>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</si>
  <si>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</si>
  <si>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</si>
  <si>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</si>
  <si>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</si>
  <si>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</si>
  <si>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</si>
  <si>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</si>
  <si>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</si>
  <si>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</si>
  <si>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</si>
  <si>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</si>
  <si>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</si>
  <si>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</si>
  <si>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</si>
  <si>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</si>
  <si>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</si>
  <si>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</si>
  <si>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</si>
  <si>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</si>
  <si>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</si>
  <si>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</si>
  <si>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</si>
  <si>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</si>
  <si>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</si>
  <si>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</si>
  <si>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</si>
  <si>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</si>
  <si>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</si>
  <si>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</si>
  <si>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</si>
  <si>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</si>
  <si>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</si>
  <si>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</si>
  <si>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</si>
  <si>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</si>
  <si>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</si>
  <si>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</si>
  <si>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</si>
  <si>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</si>
  <si>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</si>
  <si>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</si>
  <si>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</si>
  <si>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</si>
  <si>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</si>
  <si>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</si>
  <si>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</si>
  <si>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</si>
  <si>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</si>
  <si>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</si>
  <si>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</si>
  <si>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</si>
  <si>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</si>
  <si>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</si>
  <si>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</si>
  <si>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</si>
  <si>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</si>
  <si>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</si>
  <si>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</si>
  <si>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</si>
  <si>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</si>
  <si>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</si>
  <si>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</si>
  <si>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</si>
  <si>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</si>
  <si>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</si>
  <si>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</si>
  <si>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</si>
  <si>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</si>
  <si>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</si>
  <si>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</si>
  <si>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</si>
  <si>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</si>
  <si>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</si>
  <si>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</si>
  <si>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</si>
  <si>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</si>
  <si>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</si>
  <si>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</si>
  <si>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</si>
  <si>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</si>
  <si>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</si>
  <si>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</si>
  <si>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</si>
  <si>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</si>
  <si>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</si>
  <si>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</si>
  <si>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</si>
  <si>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</si>
  <si>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</si>
  <si>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</si>
  <si>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</si>
  <si>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</si>
  <si>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</si>
  <si>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</si>
  <si>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</si>
  <si>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</si>
  <si>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</si>
  <si>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</si>
  <si>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</si>
  <si>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</si>
  <si>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</si>
  <si>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</si>
  <si>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</si>
  <si>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</si>
  <si>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</si>
  <si>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</si>
  <si>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</si>
  <si>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</si>
  <si>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</si>
  <si>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</si>
  <si>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</si>
  <si>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</si>
  <si>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</si>
  <si>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</si>
  <si>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</si>
  <si>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</si>
  <si>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</si>
  <si>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</si>
  <si>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</si>
  <si>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</si>
  <si>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</si>
  <si>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</si>
  <si>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</si>
  <si>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</si>
  <si>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</si>
  <si>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</si>
  <si>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</si>
  <si>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</si>
  <si>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</si>
  <si>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</si>
  <si>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</si>
  <si>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</si>
  <si>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</si>
  <si>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</si>
  <si>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</si>
  <si>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</si>
  <si>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</si>
  <si>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</si>
  <si>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</si>
  <si>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</si>
  <si>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</si>
  <si>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</si>
  <si>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</si>
  <si>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</si>
  <si>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</si>
  <si>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</si>
  <si>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</si>
  <si>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</si>
  <si>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</si>
  <si>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</si>
  <si>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</si>
  <si>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</si>
  <si>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</si>
  <si>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</si>
  <si>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</si>
  <si>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</si>
  <si>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</si>
  <si>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</si>
  <si>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</si>
  <si>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</si>
  <si>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</si>
  <si>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</si>
  <si>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</si>
  <si>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</si>
  <si>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</si>
  <si>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</si>
  <si>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</si>
  <si>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</si>
  <si>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</si>
  <si>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</si>
  <si>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</si>
  <si>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</si>
  <si>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</si>
  <si>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</si>
  <si>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</si>
  <si>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</si>
  <si>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</si>
  <si>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</si>
  <si>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</si>
  <si>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</si>
  <si>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</si>
  <si>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</si>
  <si>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</si>
  <si>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</si>
  <si>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</si>
  <si>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</si>
  <si>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</si>
  <si>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</si>
  <si>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</si>
  <si>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</si>
  <si>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</si>
  <si>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</si>
  <si>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</si>
  <si>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</si>
  <si>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</si>
  <si>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</si>
  <si>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</si>
  <si>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</si>
  <si>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</si>
  <si>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</si>
  <si>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</si>
  <si>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</si>
  <si>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</si>
  <si>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</si>
  <si>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</si>
  <si>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</si>
  <si>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</si>
  <si>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</si>
  <si>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</si>
  <si>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</si>
  <si>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</si>
  <si>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</si>
  <si>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</si>
  <si>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</si>
  <si>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</si>
  <si>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</si>
  <si>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</si>
  <si>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</si>
  <si>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</si>
  <si>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</si>
  <si>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</si>
  <si>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</si>
  <si>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</si>
  <si>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</si>
  <si>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</si>
  <si>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</si>
  <si>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</si>
  <si>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</si>
  <si>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</si>
  <si>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</si>
  <si>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</si>
  <si>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</si>
  <si>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</si>
  <si>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</si>
  <si>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</si>
  <si>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</si>
  <si>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</si>
  <si>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</si>
  <si>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</si>
  <si>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</si>
  <si>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</si>
  <si>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</si>
  <si>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</si>
  <si>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</si>
  <si>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</si>
  <si>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</si>
  <si>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</si>
  <si>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</si>
  <si>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</si>
  <si>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</si>
  <si>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</si>
  <si>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</si>
  <si>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</si>
  <si>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</si>
  <si>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</si>
  <si>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</si>
  <si>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</si>
  <si>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</si>
  <si>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</si>
  <si>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</si>
  <si>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</si>
  <si>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</si>
  <si>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</si>
  <si>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</si>
  <si>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</si>
  <si>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</si>
  <si>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</si>
  <si>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</si>
  <si>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</si>
  <si>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</si>
  <si>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</si>
  <si>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</si>
  <si>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</si>
  <si>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</si>
  <si>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</si>
  <si>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</si>
  <si>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</si>
  <si>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</si>
  <si>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</si>
  <si>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</si>
  <si>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</si>
  <si>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</si>
  <si>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</si>
  <si>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</si>
  <si>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</si>
  <si>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</si>
  <si>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</si>
  <si>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</si>
  <si>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</si>
  <si>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</si>
  <si>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</si>
  <si>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</si>
  <si>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</si>
  <si>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</si>
  <si>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</si>
  <si>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</si>
  <si>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</si>
  <si>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</si>
  <si>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</si>
  <si>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</si>
  <si>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</si>
  <si>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</si>
  <si>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</si>
  <si>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</si>
  <si>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</si>
  <si>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</si>
  <si>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</si>
  <si>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</si>
  <si>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</si>
  <si>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</si>
  <si>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</si>
  <si>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</si>
  <si>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</si>
  <si>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</si>
  <si>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</si>
  <si>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</si>
  <si>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</si>
  <si>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</si>
  <si>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</si>
  <si>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</si>
  <si>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</si>
  <si>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</si>
  <si>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</si>
  <si>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</si>
  <si>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</si>
  <si>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</si>
  <si>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</si>
  <si>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</si>
  <si>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</si>
  <si>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</si>
  <si>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</si>
  <si>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</si>
  <si>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</si>
  <si>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</si>
  <si>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</si>
  <si>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</si>
  <si>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</si>
  <si>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</si>
  <si>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</si>
  <si>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</si>
  <si>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</si>
  <si>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</si>
  <si>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</si>
  <si>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</si>
  <si>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</si>
  <si>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</si>
  <si>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</si>
  <si>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</si>
  <si>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</si>
  <si>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</si>
  <si>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</si>
  <si>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</si>
  <si>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</si>
  <si>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</si>
  <si>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</si>
  <si>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</si>
  <si>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</si>
  <si>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</si>
  <si>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</si>
  <si>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</si>
  <si>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</si>
  <si>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</si>
  <si>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</si>
  <si>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</si>
  <si>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</si>
  <si>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</si>
  <si>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</si>
  <si>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</si>
  <si>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</si>
  <si>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</si>
  <si>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</si>
  <si>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</si>
  <si>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</si>
  <si>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</si>
  <si>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</si>
  <si>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</si>
  <si>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</si>
  <si>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</si>
  <si>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</si>
  <si>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</si>
  <si>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</si>
  <si>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</si>
  <si>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</si>
  <si>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</si>
  <si>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</si>
  <si>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</si>
  <si>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</si>
  <si>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</si>
  <si>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</si>
  <si>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</si>
  <si>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</si>
  <si>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</si>
  <si>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</si>
  <si>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</si>
  <si>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</si>
  <si>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</si>
  <si>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</si>
  <si>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</si>
  <si>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</si>
  <si>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</si>
  <si>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</si>
  <si>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</si>
  <si>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</si>
  <si>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</si>
  <si>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</si>
  <si>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</si>
  <si>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</si>
  <si>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</si>
  <si>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</si>
  <si>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</si>
  <si>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</si>
  <si>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</si>
  <si>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</si>
  <si>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</si>
  <si>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</si>
  <si>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</si>
  <si>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</si>
  <si>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</si>
  <si>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</si>
  <si>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</si>
  <si>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</si>
  <si>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</si>
  <si>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</si>
  <si>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</si>
  <si>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</si>
  <si>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</si>
  <si>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</si>
  <si>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</si>
  <si>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</si>
  <si>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</si>
  <si>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</si>
  <si>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</si>
  <si>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</si>
  <si>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</si>
  <si>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</si>
  <si>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</si>
  <si>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</si>
  <si>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</si>
  <si>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</si>
  <si>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</si>
  <si>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</si>
  <si>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</si>
  <si>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</si>
  <si>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</si>
  <si>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</si>
  <si>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</si>
  <si>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</si>
  <si>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</si>
  <si>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</si>
  <si>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</si>
  <si>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</si>
  <si>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</si>
  <si>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</si>
  <si>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</si>
  <si>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</si>
  <si>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</si>
  <si>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</si>
  <si>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</si>
  <si>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</si>
  <si>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</si>
  <si>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</si>
  <si>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</si>
  <si>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</si>
  <si>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</si>
  <si>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1 de Enero al 31 de Diciembre de 2022</t>
  </si>
  <si>
    <t>Cuenta Pública
Secretaría Ejecutiva del Sistema Estatal Anticorrupción de Guanajuato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</si>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</sst>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2" fillId="0" borderId="0" xfId="10" applyFont="1"/>
    <xf numFmtId="0" fontId="16" fillId="4" borderId="0" xfId="8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 wrapText="1"/>
    </xf>
    <xf numFmtId="0" fontId="2" fillId="4" borderId="0" xfId="8" applyFont="1" applyFill="1" applyAlignment="1">
      <alignment vertical="center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116816</xdr:colOff>
      <xdr:row>8</xdr:row>
      <xdr:rowOff>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AEC30C5-5FBD-45C4-9F2A-0AEA0193490B}"/>
            </a:ext>
          </a:extLst>
        </xdr:cNvPr>
        <xdr:cNvSpPr/>
      </xdr:nvSpPr>
      <xdr:spPr>
        <a:xfrm>
          <a:off x="6182264" y="1446722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1204103</xdr:colOff>
      <xdr:row>14</xdr:row>
      <xdr:rowOff>35944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9186630-75CD-4996-9A3C-C91EBC4A55EE}"/>
            </a:ext>
          </a:extLst>
        </xdr:cNvPr>
        <xdr:cNvSpPr/>
      </xdr:nvSpPr>
      <xdr:spPr>
        <a:xfrm>
          <a:off x="7269551" y="2345307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89858</xdr:colOff>
      <xdr:row>32</xdr:row>
      <xdr:rowOff>17972</xdr:rowOff>
    </xdr:from>
    <xdr:ext cx="1478931" cy="233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B5C3020-0951-45D8-BA42-05387F8A4AD8}"/>
            </a:ext>
          </a:extLst>
        </xdr:cNvPr>
        <xdr:cNvSpPr/>
      </xdr:nvSpPr>
      <xdr:spPr>
        <a:xfrm>
          <a:off x="6155306" y="491526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26957</xdr:colOff>
      <xdr:row>40</xdr:row>
      <xdr:rowOff>26958</xdr:rowOff>
    </xdr:from>
    <xdr:ext cx="1478931" cy="233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50B2EB5-CF83-4664-A8AF-615A903314FF}"/>
            </a:ext>
          </a:extLst>
        </xdr:cNvPr>
        <xdr:cNvSpPr/>
      </xdr:nvSpPr>
      <xdr:spPr>
        <a:xfrm>
          <a:off x="6092405" y="6074434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1087287</xdr:colOff>
      <xdr:row>44</xdr:row>
      <xdr:rowOff>116816</xdr:rowOff>
    </xdr:from>
    <xdr:ext cx="147893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603C4685-8C8C-4F2C-B9A2-52C8A1B1C5A4}"/>
            </a:ext>
          </a:extLst>
        </xdr:cNvPr>
        <xdr:cNvSpPr/>
      </xdr:nvSpPr>
      <xdr:spPr>
        <a:xfrm>
          <a:off x="6056462" y="6739387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1078301</xdr:colOff>
      <xdr:row>48</xdr:row>
      <xdr:rowOff>107831</xdr:rowOff>
    </xdr:from>
    <xdr:ext cx="1478931" cy="233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C7B6A263-FD08-4FC1-BBE0-373B5E5BAA1F}"/>
            </a:ext>
          </a:extLst>
        </xdr:cNvPr>
        <xdr:cNvSpPr/>
      </xdr:nvSpPr>
      <xdr:spPr>
        <a:xfrm>
          <a:off x="6047476" y="7305496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1213090</xdr:colOff>
      <xdr:row>76</xdr:row>
      <xdr:rowOff>116816</xdr:rowOff>
    </xdr:from>
    <xdr:ext cx="1478931" cy="233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155E09D-4678-4B7C-A340-8CEA2603FA98}"/>
            </a:ext>
          </a:extLst>
        </xdr:cNvPr>
        <xdr:cNvSpPr/>
      </xdr:nvSpPr>
      <xdr:spPr>
        <a:xfrm>
          <a:off x="7278538" y="11340141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116816</xdr:colOff>
      <xdr:row>89</xdr:row>
      <xdr:rowOff>107831</xdr:rowOff>
    </xdr:from>
    <xdr:ext cx="1478931" cy="233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9060F7E6-F336-4A8D-9B39-A18ADF667BA7}"/>
            </a:ext>
          </a:extLst>
        </xdr:cNvPr>
        <xdr:cNvSpPr/>
      </xdr:nvSpPr>
      <xdr:spPr>
        <a:xfrm>
          <a:off x="6182264" y="13200213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1051344</xdr:colOff>
      <xdr:row>96</xdr:row>
      <xdr:rowOff>98845</xdr:rowOff>
    </xdr:from>
    <xdr:ext cx="147893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667C534B-61D9-4A05-B633-B599B7A3894D}"/>
            </a:ext>
          </a:extLst>
        </xdr:cNvPr>
        <xdr:cNvSpPr/>
      </xdr:nvSpPr>
      <xdr:spPr>
        <a:xfrm>
          <a:off x="6020519" y="14197642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1042358</xdr:colOff>
      <xdr:row>103</xdr:row>
      <xdr:rowOff>116817</xdr:rowOff>
    </xdr:from>
    <xdr:ext cx="1478931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CC5A586F-B6DA-49FE-BDD3-DDD531F04D13}"/>
            </a:ext>
          </a:extLst>
        </xdr:cNvPr>
        <xdr:cNvSpPr/>
      </xdr:nvSpPr>
      <xdr:spPr>
        <a:xfrm>
          <a:off x="6011533" y="15222029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478931" cy="233205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7F902521-54B1-4853-85C9-A43782367024}"/>
            </a:ext>
          </a:extLst>
        </xdr:cNvPr>
        <xdr:cNvSpPr/>
      </xdr:nvSpPr>
      <xdr:spPr>
        <a:xfrm>
          <a:off x="6065448" y="19130873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1087287</xdr:colOff>
      <xdr:row>144</xdr:row>
      <xdr:rowOff>116816</xdr:rowOff>
    </xdr:from>
    <xdr:ext cx="1478931" cy="233205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C7144183-0AE3-4678-8EC3-6ADA2A6284C4}"/>
            </a:ext>
          </a:extLst>
        </xdr:cNvPr>
        <xdr:cNvSpPr/>
      </xdr:nvSpPr>
      <xdr:spPr>
        <a:xfrm>
          <a:off x="6056462" y="2111674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22</xdr:row>
      <xdr:rowOff>104775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A38BEC0-A987-4108-8F91-7E4988488D2D}"/>
            </a:ext>
          </a:extLst>
        </xdr:cNvPr>
        <xdr:cNvSpPr/>
      </xdr:nvSpPr>
      <xdr:spPr>
        <a:xfrm>
          <a:off x="7391400" y="36766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2895600</xdr:colOff>
      <xdr:row>28</xdr:row>
      <xdr:rowOff>114300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56E09F8-8574-478A-8DBD-CBA18B91E267}"/>
            </a:ext>
          </a:extLst>
        </xdr:cNvPr>
        <xdr:cNvSpPr/>
      </xdr:nvSpPr>
      <xdr:spPr>
        <a:xfrm>
          <a:off x="3562350" y="44005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" sqref="A4:E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673</v>
      </c>
      <c r="B1" s="154"/>
      <c r="C1" s="17"/>
      <c r="D1" s="14" t="s">
        <v>614</v>
      </c>
      <c r="E1" s="15">
        <v>2022</v>
      </c>
    </row>
    <row r="2" spans="1:5" ht="18.95" customHeight="1" x14ac:dyDescent="0.2">
      <c r="A2" s="155" t="s">
        <v>613</v>
      </c>
      <c r="B2" s="155"/>
      <c r="C2" s="36"/>
      <c r="D2" s="14" t="s">
        <v>615</v>
      </c>
      <c r="E2" s="17" t="s">
        <v>620</v>
      </c>
    </row>
    <row r="3" spans="1:5" ht="18.95" customHeight="1" x14ac:dyDescent="0.2">
      <c r="A3" s="154" t="s">
        <v>672</v>
      </c>
      <c r="B3" s="154"/>
      <c r="C3" s="17"/>
      <c r="D3" s="14" t="s">
        <v>616</v>
      </c>
      <c r="E3" s="15">
        <v>4</v>
      </c>
    </row>
    <row r="4" spans="1:5" ht="18.95" customHeight="1" x14ac:dyDescent="0.2">
      <c r="A4" s="154" t="s">
        <v>635</v>
      </c>
      <c r="B4" s="154"/>
      <c r="C4" s="154"/>
      <c r="D4" s="154"/>
      <c r="E4" s="154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x14ac:dyDescent="0.25">
      <c r="A1" s="162" t="s">
        <v>674</v>
      </c>
      <c r="B1" s="163"/>
      <c r="C1" s="164"/>
    </row>
    <row r="2" spans="1:3" s="37" customFormat="1" x14ac:dyDescent="0.25">
      <c r="A2" s="165" t="s">
        <v>625</v>
      </c>
      <c r="B2" s="166"/>
      <c r="C2" s="167"/>
    </row>
    <row r="3" spans="1:3" s="37" customFormat="1" x14ac:dyDescent="0.25">
      <c r="A3" s="165" t="s">
        <v>672</v>
      </c>
      <c r="B3" s="166"/>
      <c r="C3" s="167"/>
    </row>
    <row r="4" spans="1:3" s="39" customFormat="1" x14ac:dyDescent="0.2">
      <c r="A4" s="168" t="s">
        <v>626</v>
      </c>
      <c r="B4" s="169"/>
      <c r="C4" s="170"/>
    </row>
    <row r="5" spans="1:3" x14ac:dyDescent="0.2">
      <c r="A5" s="54" t="s">
        <v>525</v>
      </c>
      <c r="B5" s="54"/>
      <c r="C5" s="132">
        <v>18626947.960000001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-13.73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-13.73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18626934.23</v>
      </c>
    </row>
    <row r="22" spans="1:3" x14ac:dyDescent="0.2">
      <c r="B22" s="152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abSelected="1" topLeftCell="A12" workbookViewId="0">
      <selection sqref="A1:C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x14ac:dyDescent="0.25">
      <c r="A1" s="171" t="s">
        <v>674</v>
      </c>
      <c r="B1" s="172"/>
      <c r="C1" s="173"/>
    </row>
    <row r="2" spans="1:3" s="40" customFormat="1" x14ac:dyDescent="0.25">
      <c r="A2" s="174" t="s">
        <v>627</v>
      </c>
      <c r="B2" s="175"/>
      <c r="C2" s="176"/>
    </row>
    <row r="3" spans="1:3" s="40" customFormat="1" x14ac:dyDescent="0.25">
      <c r="A3" s="174" t="s">
        <v>672</v>
      </c>
      <c r="B3" s="175"/>
      <c r="C3" s="176"/>
    </row>
    <row r="4" spans="1:3" x14ac:dyDescent="0.2">
      <c r="A4" s="168" t="s">
        <v>626</v>
      </c>
      <c r="B4" s="169"/>
      <c r="C4" s="170"/>
    </row>
    <row r="5" spans="1:3" x14ac:dyDescent="0.2">
      <c r="A5" s="79" t="s">
        <v>538</v>
      </c>
      <c r="B5" s="54"/>
      <c r="C5" s="136">
        <v>18356056.309999999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0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99919.89</v>
      </c>
    </row>
    <row r="31" spans="1:3" x14ac:dyDescent="0.2">
      <c r="A31" s="85" t="s">
        <v>560</v>
      </c>
      <c r="B31" s="72" t="s">
        <v>441</v>
      </c>
      <c r="C31" s="137">
        <v>99919.89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18455976.199999999</v>
      </c>
    </row>
    <row r="41" spans="1:3" x14ac:dyDescent="0.2">
      <c r="B41" s="152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9.5" customHeight="1" x14ac:dyDescent="0.2">
      <c r="A1" s="160" t="s">
        <v>674</v>
      </c>
      <c r="B1" s="177"/>
      <c r="C1" s="177"/>
      <c r="D1" s="177"/>
      <c r="E1" s="177"/>
      <c r="F1" s="177"/>
      <c r="G1" s="27" t="s">
        <v>617</v>
      </c>
      <c r="H1" s="28">
        <v>2022</v>
      </c>
    </row>
    <row r="2" spans="1:10" ht="18.95" customHeight="1" x14ac:dyDescent="0.2">
      <c r="A2" s="161" t="s">
        <v>628</v>
      </c>
      <c r="B2" s="177"/>
      <c r="C2" s="177"/>
      <c r="D2" s="177"/>
      <c r="E2" s="177"/>
      <c r="F2" s="177"/>
      <c r="G2" s="27" t="s">
        <v>618</v>
      </c>
      <c r="H2" s="28" t="s">
        <v>620</v>
      </c>
    </row>
    <row r="3" spans="1:10" ht="18.95" customHeight="1" x14ac:dyDescent="0.2">
      <c r="A3" s="178" t="s">
        <v>672</v>
      </c>
      <c r="B3" s="179"/>
      <c r="C3" s="179"/>
      <c r="D3" s="179"/>
      <c r="E3" s="179"/>
      <c r="F3" s="179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-28632.959999999999</v>
      </c>
      <c r="D27" s="34">
        <v>0</v>
      </c>
      <c r="E27" s="34">
        <v>0</v>
      </c>
      <c r="F27" s="34">
        <f t="shared" si="0"/>
        <v>-28632.959999999999</v>
      </c>
    </row>
    <row r="28" spans="1:6" x14ac:dyDescent="0.2">
      <c r="A28" s="29">
        <v>7420</v>
      </c>
      <c r="B28" s="29" t="s">
        <v>105</v>
      </c>
      <c r="C28" s="34">
        <v>28632.959999999999</v>
      </c>
      <c r="D28" s="34">
        <v>0</v>
      </c>
      <c r="E28" s="34">
        <v>0</v>
      </c>
      <c r="F28" s="34">
        <f t="shared" si="0"/>
        <v>28632.959999999999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18626947.960000001</v>
      </c>
      <c r="E40" s="34">
        <v>-18626947.960000001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21727534.079999998</v>
      </c>
      <c r="E41" s="34">
        <v>-21727534.079999998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1645008.81</v>
      </c>
      <c r="E42" s="34">
        <v>-1645008.81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21538102.579999998</v>
      </c>
      <c r="E43" s="34">
        <v>-21538102.579999998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20082525.27</v>
      </c>
      <c r="E44" s="34">
        <v>-20082525.27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18356056.309999999</v>
      </c>
      <c r="E45" s="34">
        <v>-18356056.309999999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19855770.469999999</v>
      </c>
      <c r="E46" s="34">
        <v>-19855770.469999999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1499714.16</v>
      </c>
      <c r="E47" s="34">
        <v>-1499714.16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19747508.780000001</v>
      </c>
      <c r="E48" s="34">
        <v>-19747508.780000001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19747508.780000001</v>
      </c>
      <c r="E49" s="34">
        <v>-19747508.780000001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18350799.079999998</v>
      </c>
      <c r="E50" s="34">
        <v>-18350799.079999998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18350799.079999998</v>
      </c>
      <c r="E51" s="34">
        <v>-18350799.079999998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80" t="s">
        <v>34</v>
      </c>
      <c r="B5" s="180"/>
      <c r="C5" s="180"/>
      <c r="D5" s="180"/>
      <c r="E5" s="180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81" t="s">
        <v>36</v>
      </c>
      <c r="C10" s="181"/>
      <c r="D10" s="181"/>
      <c r="E10" s="181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81" t="s">
        <v>38</v>
      </c>
      <c r="C12" s="181"/>
      <c r="D12" s="181"/>
      <c r="E12" s="181"/>
    </row>
    <row r="13" spans="1:8" s="112" customFormat="1" ht="26.1" customHeight="1" x14ac:dyDescent="0.2">
      <c r="A13" s="116" t="s">
        <v>603</v>
      </c>
      <c r="B13" s="181" t="s">
        <v>39</v>
      </c>
      <c r="C13" s="181"/>
      <c r="D13" s="181"/>
      <c r="E13" s="181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3.5" customHeight="1" x14ac:dyDescent="0.25">
      <c r="A1" s="156" t="s">
        <v>674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8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8" t="s">
        <v>672</v>
      </c>
      <c r="B3" s="157"/>
      <c r="C3" s="157"/>
      <c r="D3" s="157"/>
      <c r="E3" s="157"/>
      <c r="F3" s="157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13285.75</v>
      </c>
      <c r="D20" s="24">
        <v>13285.75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802537.22</v>
      </c>
      <c r="D62" s="24">
        <f t="shared" ref="D62:E62" si="0">SUM(D63:D70)</f>
        <v>99919.890000000014</v>
      </c>
      <c r="E62" s="24">
        <f t="shared" si="0"/>
        <v>418733.33</v>
      </c>
    </row>
    <row r="63" spans="1:9" x14ac:dyDescent="0.2">
      <c r="A63" s="22">
        <v>1241</v>
      </c>
      <c r="B63" s="20" t="s">
        <v>239</v>
      </c>
      <c r="C63" s="24">
        <v>716261.95</v>
      </c>
      <c r="D63" s="24">
        <v>90102.6</v>
      </c>
      <c r="E63" s="24">
        <v>393109.48</v>
      </c>
    </row>
    <row r="64" spans="1:9" x14ac:dyDescent="0.2">
      <c r="A64" s="22">
        <v>1242</v>
      </c>
      <c r="B64" s="20" t="s">
        <v>240</v>
      </c>
      <c r="C64" s="24">
        <v>43361.27</v>
      </c>
      <c r="D64" s="24">
        <v>4336.13</v>
      </c>
      <c r="E64" s="24">
        <v>14061.53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42914</v>
      </c>
      <c r="D68" s="24">
        <v>5481.16</v>
      </c>
      <c r="E68" s="24">
        <v>11562.32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16114.23</v>
      </c>
      <c r="D110" s="24">
        <f>SUM(D111:D119)</f>
        <v>16114.23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16114.23</v>
      </c>
      <c r="D112" s="24">
        <f t="shared" ref="D112:D119" si="1">C112</f>
        <v>16114.23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5.75" customHeight="1" x14ac:dyDescent="0.25">
      <c r="A1" s="159" t="s">
        <v>674</v>
      </c>
      <c r="B1" s="155"/>
      <c r="C1" s="155"/>
      <c r="D1" s="14" t="s">
        <v>617</v>
      </c>
      <c r="E1" s="25">
        <v>2022</v>
      </c>
    </row>
    <row r="2" spans="1:5" s="16" customFormat="1" ht="18.95" customHeight="1" x14ac:dyDescent="0.25">
      <c r="A2" s="155" t="s">
        <v>622</v>
      </c>
      <c r="B2" s="155"/>
      <c r="C2" s="155"/>
      <c r="D2" s="14" t="s">
        <v>618</v>
      </c>
      <c r="E2" s="25" t="s">
        <v>620</v>
      </c>
    </row>
    <row r="3" spans="1:5" s="16" customFormat="1" ht="18.95" customHeight="1" x14ac:dyDescent="0.25">
      <c r="A3" s="155" t="s">
        <v>672</v>
      </c>
      <c r="B3" s="155"/>
      <c r="C3" s="155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18626917.649999999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18626917.649999999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18626917.649999999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16.579999999999998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16.579999999999998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16.579999999999998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18455976.199999999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18356056.309999999</v>
      </c>
      <c r="D99" s="53">
        <f>C99/$C$98</f>
        <v>0.99458604145794249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9175486.5899999999</v>
      </c>
      <c r="D100" s="53">
        <f t="shared" ref="D100:D163" si="0">C100/$C$98</f>
        <v>0.49715531113439559</v>
      </c>
      <c r="E100" s="49"/>
    </row>
    <row r="101" spans="1:5" x14ac:dyDescent="0.2">
      <c r="A101" s="51">
        <v>5111</v>
      </c>
      <c r="B101" s="49" t="s">
        <v>363</v>
      </c>
      <c r="C101" s="52">
        <v>2248616.65</v>
      </c>
      <c r="D101" s="53">
        <f t="shared" si="0"/>
        <v>0.12183677664257066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3047667.84</v>
      </c>
      <c r="D103" s="53">
        <f t="shared" si="0"/>
        <v>0.16513176041048427</v>
      </c>
      <c r="E103" s="49"/>
    </row>
    <row r="104" spans="1:5" x14ac:dyDescent="0.2">
      <c r="A104" s="51">
        <v>5114</v>
      </c>
      <c r="B104" s="49" t="s">
        <v>366</v>
      </c>
      <c r="C104" s="52">
        <v>759617.8</v>
      </c>
      <c r="D104" s="53">
        <f t="shared" si="0"/>
        <v>4.1158364736079367E-2</v>
      </c>
      <c r="E104" s="49"/>
    </row>
    <row r="105" spans="1:5" x14ac:dyDescent="0.2">
      <c r="A105" s="51">
        <v>5115</v>
      </c>
      <c r="B105" s="49" t="s">
        <v>367</v>
      </c>
      <c r="C105" s="52">
        <v>3110564.11</v>
      </c>
      <c r="D105" s="53">
        <f t="shared" si="0"/>
        <v>0.16853966846792964</v>
      </c>
      <c r="E105" s="49"/>
    </row>
    <row r="106" spans="1:5" x14ac:dyDescent="0.2">
      <c r="A106" s="51">
        <v>5116</v>
      </c>
      <c r="B106" s="49" t="s">
        <v>368</v>
      </c>
      <c r="C106" s="52">
        <v>9020.19</v>
      </c>
      <c r="D106" s="53">
        <f t="shared" si="0"/>
        <v>4.887408773316472E-4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176781.79</v>
      </c>
      <c r="D107" s="53">
        <f t="shared" si="0"/>
        <v>9.57856620989791E-3</v>
      </c>
      <c r="E107" s="49"/>
    </row>
    <row r="108" spans="1:5" x14ac:dyDescent="0.2">
      <c r="A108" s="51">
        <v>5121</v>
      </c>
      <c r="B108" s="49" t="s">
        <v>370</v>
      </c>
      <c r="C108" s="52">
        <v>82196.44</v>
      </c>
      <c r="D108" s="53">
        <f t="shared" si="0"/>
        <v>4.4536490028633654E-3</v>
      </c>
      <c r="E108" s="49"/>
    </row>
    <row r="109" spans="1:5" x14ac:dyDescent="0.2">
      <c r="A109" s="51">
        <v>5122</v>
      </c>
      <c r="B109" s="49" t="s">
        <v>371</v>
      </c>
      <c r="C109" s="52">
        <v>5702.28</v>
      </c>
      <c r="D109" s="53">
        <f t="shared" si="0"/>
        <v>3.0896658828591248E-4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6411.84</v>
      </c>
      <c r="D111" s="53">
        <f t="shared" si="0"/>
        <v>3.4741267167433823E-4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56204.82</v>
      </c>
      <c r="D113" s="53">
        <f t="shared" si="0"/>
        <v>3.0453452795414855E-3</v>
      </c>
      <c r="E113" s="49"/>
    </row>
    <row r="114" spans="1:5" x14ac:dyDescent="0.2">
      <c r="A114" s="51">
        <v>5127</v>
      </c>
      <c r="B114" s="49" t="s">
        <v>376</v>
      </c>
      <c r="C114" s="52">
        <v>25814.41</v>
      </c>
      <c r="D114" s="53">
        <f t="shared" si="0"/>
        <v>1.3987019554132282E-3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452</v>
      </c>
      <c r="D116" s="53">
        <f t="shared" si="0"/>
        <v>2.4490712119578916E-5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9003787.9299999997</v>
      </c>
      <c r="D117" s="53">
        <f t="shared" si="0"/>
        <v>0.48785216411364901</v>
      </c>
      <c r="E117" s="49"/>
    </row>
    <row r="118" spans="1:5" x14ac:dyDescent="0.2">
      <c r="A118" s="51">
        <v>5131</v>
      </c>
      <c r="B118" s="49" t="s">
        <v>380</v>
      </c>
      <c r="C118" s="52">
        <v>61073.55</v>
      </c>
      <c r="D118" s="53">
        <f t="shared" si="0"/>
        <v>3.3091476353334271E-3</v>
      </c>
      <c r="E118" s="49"/>
    </row>
    <row r="119" spans="1:5" x14ac:dyDescent="0.2">
      <c r="A119" s="51">
        <v>5132</v>
      </c>
      <c r="B119" s="49" t="s">
        <v>381</v>
      </c>
      <c r="C119" s="52">
        <v>404119.76</v>
      </c>
      <c r="D119" s="53">
        <f t="shared" si="0"/>
        <v>2.1896417486710892E-2</v>
      </c>
      <c r="E119" s="49"/>
    </row>
    <row r="120" spans="1:5" x14ac:dyDescent="0.2">
      <c r="A120" s="51">
        <v>5133</v>
      </c>
      <c r="B120" s="49" t="s">
        <v>382</v>
      </c>
      <c r="C120" s="52">
        <v>7634894.2800000003</v>
      </c>
      <c r="D120" s="53">
        <f t="shared" si="0"/>
        <v>0.41368141122765428</v>
      </c>
      <c r="E120" s="49"/>
    </row>
    <row r="121" spans="1:5" x14ac:dyDescent="0.2">
      <c r="A121" s="51">
        <v>5134</v>
      </c>
      <c r="B121" s="49" t="s">
        <v>383</v>
      </c>
      <c r="C121" s="52">
        <v>0</v>
      </c>
      <c r="D121" s="53">
        <f t="shared" si="0"/>
        <v>0</v>
      </c>
      <c r="E121" s="49"/>
    </row>
    <row r="122" spans="1:5" x14ac:dyDescent="0.2">
      <c r="A122" s="51">
        <v>5135</v>
      </c>
      <c r="B122" s="49" t="s">
        <v>384</v>
      </c>
      <c r="C122" s="52">
        <v>296921.62</v>
      </c>
      <c r="D122" s="53">
        <f t="shared" si="0"/>
        <v>1.6088101587387181E-2</v>
      </c>
      <c r="E122" s="49"/>
    </row>
    <row r="123" spans="1:5" x14ac:dyDescent="0.2">
      <c r="A123" s="51">
        <v>5136</v>
      </c>
      <c r="B123" s="49" t="s">
        <v>385</v>
      </c>
      <c r="C123" s="52">
        <v>47955</v>
      </c>
      <c r="D123" s="53">
        <f t="shared" si="0"/>
        <v>2.59834535330621E-3</v>
      </c>
      <c r="E123" s="49"/>
    </row>
    <row r="124" spans="1:5" x14ac:dyDescent="0.2">
      <c r="A124" s="51">
        <v>5137</v>
      </c>
      <c r="B124" s="49" t="s">
        <v>386</v>
      </c>
      <c r="C124" s="52">
        <v>33457.910000000003</v>
      </c>
      <c r="D124" s="53">
        <f t="shared" si="0"/>
        <v>1.8128496502937625E-3</v>
      </c>
      <c r="E124" s="49"/>
    </row>
    <row r="125" spans="1:5" x14ac:dyDescent="0.2">
      <c r="A125" s="51">
        <v>5138</v>
      </c>
      <c r="B125" s="49" t="s">
        <v>387</v>
      </c>
      <c r="C125" s="52">
        <v>292060.71000000002</v>
      </c>
      <c r="D125" s="53">
        <f t="shared" si="0"/>
        <v>1.5824722942588104E-2</v>
      </c>
      <c r="E125" s="49"/>
    </row>
    <row r="126" spans="1:5" x14ac:dyDescent="0.2">
      <c r="A126" s="51">
        <v>5139</v>
      </c>
      <c r="B126" s="49" t="s">
        <v>388</v>
      </c>
      <c r="C126" s="52">
        <v>233305.1</v>
      </c>
      <c r="D126" s="53">
        <f t="shared" si="0"/>
        <v>1.2641168230375158E-2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99919.89</v>
      </c>
      <c r="D185" s="53">
        <f t="shared" si="1"/>
        <v>5.4139585420575047E-3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99919.89</v>
      </c>
      <c r="D186" s="53">
        <f t="shared" si="1"/>
        <v>5.4139585420575047E-3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99919.89</v>
      </c>
      <c r="D191" s="53">
        <f t="shared" si="1"/>
        <v>5.4139585420575047E-3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7.25" customHeight="1" x14ac:dyDescent="0.2">
      <c r="A1" s="160" t="s">
        <v>674</v>
      </c>
      <c r="B1" s="161"/>
      <c r="C1" s="161"/>
      <c r="D1" s="27" t="s">
        <v>617</v>
      </c>
      <c r="E1" s="28">
        <v>2022</v>
      </c>
    </row>
    <row r="2" spans="1:5" ht="18.95" customHeight="1" x14ac:dyDescent="0.2">
      <c r="A2" s="161" t="s">
        <v>623</v>
      </c>
      <c r="B2" s="161"/>
      <c r="C2" s="161"/>
      <c r="D2" s="27" t="s">
        <v>618</v>
      </c>
      <c r="E2" s="28" t="s">
        <v>620</v>
      </c>
    </row>
    <row r="3" spans="1:5" ht="18.95" customHeight="1" x14ac:dyDescent="0.2">
      <c r="A3" s="161" t="s">
        <v>672</v>
      </c>
      <c r="B3" s="161"/>
      <c r="C3" s="16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1246259.52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170958.03</v>
      </c>
    </row>
    <row r="15" spans="1:5" x14ac:dyDescent="0.2">
      <c r="A15" s="33">
        <v>3220</v>
      </c>
      <c r="B15" s="29" t="s">
        <v>473</v>
      </c>
      <c r="C15" s="34">
        <v>-750799.1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3.5" customHeight="1" x14ac:dyDescent="0.25">
      <c r="A1" s="160" t="s">
        <v>674</v>
      </c>
      <c r="B1" s="161"/>
      <c r="C1" s="161"/>
      <c r="D1" s="27" t="s">
        <v>617</v>
      </c>
      <c r="E1" s="28">
        <v>2022</v>
      </c>
    </row>
    <row r="2" spans="1:5" s="35" customFormat="1" ht="18.95" customHeight="1" x14ac:dyDescent="0.25">
      <c r="A2" s="161" t="s">
        <v>624</v>
      </c>
      <c r="B2" s="161"/>
      <c r="C2" s="161"/>
      <c r="D2" s="27" t="s">
        <v>618</v>
      </c>
      <c r="E2" s="28" t="s">
        <v>620</v>
      </c>
    </row>
    <row r="3" spans="1:5" s="35" customFormat="1" ht="18.95" customHeight="1" x14ac:dyDescent="0.25">
      <c r="A3" s="161" t="s">
        <v>672</v>
      </c>
      <c r="B3" s="161"/>
      <c r="C3" s="16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285443.03999999998</v>
      </c>
      <c r="D9" s="34">
        <v>1270224.1599999999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285443.03999999998</v>
      </c>
      <c r="D15" s="123">
        <f>SUM(D8:D14)</f>
        <v>1270224.1599999999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170958.03</v>
      </c>
      <c r="D47" s="123">
        <v>1071925.73</v>
      </c>
    </row>
    <row r="48" spans="1:5" x14ac:dyDescent="0.2">
      <c r="A48" s="33"/>
      <c r="B48" s="124" t="s">
        <v>629</v>
      </c>
      <c r="C48" s="123">
        <f>C51+C63+C95+C98+C49</f>
        <v>105177.12</v>
      </c>
      <c r="D48" s="123">
        <f>D51+D63+D95+D98+D49</f>
        <v>2168.04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99919.89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99919.89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99919.89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5257.23</v>
      </c>
      <c r="D98" s="123">
        <f>SUM(D99:D103)</f>
        <v>2168.04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5257.23</v>
      </c>
      <c r="D100" s="34">
        <v>2168.04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48918.37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48918.37</v>
      </c>
    </row>
    <row r="106" spans="1:4" x14ac:dyDescent="0.2">
      <c r="A106" s="143"/>
      <c r="B106" s="148" t="s">
        <v>664</v>
      </c>
      <c r="C106" s="149">
        <v>0</v>
      </c>
      <c r="D106" s="149">
        <v>48918.37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276135.15000000002</v>
      </c>
      <c r="D126" s="123">
        <f>D47+D48+D104-D110-D113</f>
        <v>1123012.1400000001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2019-02-13T21:19:08Z</cp:lastPrinted>
  <dcterms:created xsi:type="dcterms:W3CDTF">2012-12-11T20:36:24Z</dcterms:created>
  <dcterms:modified xsi:type="dcterms:W3CDTF">2023-01-13T16:02:10Z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